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共有\2023更新関係（2024.3月更新と2024年度新規登録）\★更新申請書等\HP用\"/>
    </mc:Choice>
  </mc:AlternateContent>
  <xr:revisionPtr revIDLastSave="0" documentId="13_ncr:1_{D41B73FD-6B43-4C47-B7E9-C443A1543E3F}" xr6:coauthVersionLast="47" xr6:coauthVersionMax="47" xr10:uidLastSave="{00000000-0000-0000-0000-000000000000}"/>
  <workbookProtection workbookAlgorithmName="SHA-512" workbookHashValue="Hccz+eim2rOGLHAKM08uwtzXC3vU7Cv/XPn7JzJxR0UQPS+oh2nkvJOJqasIod/OF8oJoDU/6yJhspbjKRluSg==" workbookSaltValue="Qmr+G5DHFw3t0eSbEMH3aw==" workbookSpinCount="100000" lockStructure="1"/>
  <bookViews>
    <workbookView xWindow="-120" yWindow="-120" windowWidth="24240" windowHeight="13140" activeTab="1" xr2:uid="{B45C7373-4166-4D1A-9C19-300716D6F477}"/>
  </bookViews>
  <sheets>
    <sheet name="更新申請書記入例" sheetId="2" r:id="rId1"/>
    <sheet name="2024更新申請書" sheetId="1" r:id="rId2"/>
  </sheets>
  <definedNames>
    <definedName name="_xlnm.Print_Area" localSheetId="1">'2024更新申請書'!$A$1:$J$31</definedName>
    <definedName name="_xlnm.Print_Area" localSheetId="0">更新申請書記入例!$A$1:$J$31</definedName>
    <definedName name="Z_84F068DA_B8CE_4772_B226_2DD131400614_.wvu.PrintArea" localSheetId="1" hidden="1">'2024更新申請書'!$A$1:$J$31</definedName>
    <definedName name="Z_84F068DA_B8CE_4772_B226_2DD131400614_.wvu.PrintArea" localSheetId="0" hidden="1">更新申請書記入例!$A$1:$J$31</definedName>
  </definedNames>
  <calcPr calcId="181029"/>
  <customWorkbookViews>
    <customWorkbookView name="1" guid="{84F068DA-B8CE-4772-B226-2DD131400614}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9" i="1"/>
  <c r="D18" i="1"/>
  <c r="D17" i="1"/>
  <c r="I22" i="2"/>
  <c r="J22" i="2" s="1"/>
  <c r="D22" i="2"/>
  <c r="I22" i="1"/>
  <c r="J22" i="1" s="1"/>
  <c r="D22" i="1"/>
  <c r="D19" i="2" l="1"/>
  <c r="D18" i="2"/>
  <c r="D17" i="2"/>
  <c r="D16" i="2"/>
  <c r="C20" i="2"/>
  <c r="I19" i="2"/>
  <c r="J19" i="2" s="1"/>
  <c r="F19" i="2"/>
  <c r="G19" i="2" s="1"/>
  <c r="I18" i="2"/>
  <c r="J18" i="2" s="1"/>
  <c r="F18" i="2"/>
  <c r="G18" i="2" s="1"/>
  <c r="I17" i="2"/>
  <c r="J17" i="2" s="1"/>
  <c r="F17" i="2"/>
  <c r="G17" i="2" s="1"/>
  <c r="I16" i="2"/>
  <c r="J16" i="2" s="1"/>
  <c r="F16" i="2"/>
  <c r="G16" i="2" s="1"/>
  <c r="C20" i="1"/>
  <c r="I19" i="1"/>
  <c r="J19" i="1" s="1"/>
  <c r="F19" i="1"/>
  <c r="G19" i="1" s="1"/>
  <c r="I18" i="1"/>
  <c r="J18" i="1" s="1"/>
  <c r="F18" i="1"/>
  <c r="G18" i="1" s="1"/>
  <c r="I17" i="1"/>
  <c r="J17" i="1" s="1"/>
  <c r="F17" i="1"/>
  <c r="G17" i="1" s="1"/>
  <c r="I16" i="1"/>
  <c r="J16" i="1" s="1"/>
  <c r="F16" i="1"/>
  <c r="G16" i="1" s="1"/>
  <c r="D20" i="2" l="1"/>
  <c r="G20" i="2"/>
  <c r="J20" i="2"/>
  <c r="I20" i="2"/>
  <c r="F20" i="2"/>
  <c r="J20" i="1"/>
  <c r="J24" i="1" s="1"/>
  <c r="C26" i="1" s="1"/>
  <c r="D20" i="1"/>
  <c r="G20" i="1"/>
  <c r="F20" i="1"/>
  <c r="I20" i="1"/>
  <c r="J24" i="2" l="1"/>
  <c r="C26" i="2" s="1"/>
</calcChain>
</file>

<file path=xl/sharedStrings.xml><?xml version="1.0" encoding="utf-8"?>
<sst xmlns="http://schemas.openxmlformats.org/spreadsheetml/2006/main" count="103" uniqueCount="45">
  <si>
    <r>
      <t>会員・審判員</t>
    </r>
    <r>
      <rPr>
        <b/>
        <sz val="18"/>
        <color theme="1"/>
        <rFont val="Century"/>
        <family val="1"/>
      </rPr>
      <t xml:space="preserve"> </t>
    </r>
    <r>
      <rPr>
        <b/>
        <sz val="18"/>
        <color theme="1"/>
        <rFont val="ＭＳ 明朝"/>
        <family val="1"/>
        <charset val="128"/>
      </rPr>
      <t>登録更新申請書</t>
    </r>
  </si>
  <si>
    <t>一般社団法人日本インディアカ協会</t>
    <phoneticPr fontId="4"/>
  </si>
  <si>
    <t>下記のとおり登録更新を申請いたします。</t>
    <rPh sb="0" eb="2">
      <t>カキ</t>
    </rPh>
    <rPh sb="6" eb="8">
      <t>トウロク</t>
    </rPh>
    <rPh sb="8" eb="10">
      <t>コウシン</t>
    </rPh>
    <rPh sb="11" eb="13">
      <t>シンセイ</t>
    </rPh>
    <phoneticPr fontId="4"/>
  </si>
  <si>
    <t>会員</t>
  </si>
  <si>
    <t>公認審判員</t>
  </si>
  <si>
    <t>公認上級審判員</t>
  </si>
  <si>
    <t>公認統括指導士</t>
  </si>
  <si>
    <t>更新費用＠</t>
  </si>
  <si>
    <t>人数</t>
  </si>
  <si>
    <t>金額</t>
  </si>
  <si>
    <t xml:space="preserve">会長　小森谷　大弐　様
</t>
    <phoneticPr fontId="4"/>
  </si>
  <si>
    <t>申請者</t>
    <rPh sb="0" eb="3">
      <t>シンセイシャ</t>
    </rPh>
    <phoneticPr fontId="4"/>
  </si>
  <si>
    <t>都道府県協会</t>
    <rPh sb="0" eb="4">
      <t>トドウフケン</t>
    </rPh>
    <rPh sb="4" eb="6">
      <t>キョウカイ</t>
    </rPh>
    <phoneticPr fontId="4"/>
  </si>
  <si>
    <t>日本協会</t>
    <rPh sb="0" eb="2">
      <t>ニホン</t>
    </rPh>
    <rPh sb="2" eb="4">
      <t>キョウカイ</t>
    </rPh>
    <phoneticPr fontId="4"/>
  </si>
  <si>
    <t>計</t>
    <rPh sb="0" eb="1">
      <t>ケイ</t>
    </rPh>
    <phoneticPr fontId="4"/>
  </si>
  <si>
    <t>2,720円
　年会費1,800
　更新登録料920</t>
    <phoneticPr fontId="4"/>
  </si>
  <si>
    <t>3,600円
　年会費1,800
　更新登録料1,800</t>
    <phoneticPr fontId="4"/>
  </si>
  <si>
    <t>5,000円
　年会費1,800
　更新登録料3,200</t>
    <phoneticPr fontId="4"/>
  </si>
  <si>
    <t>代表者：</t>
  </si>
  <si>
    <t>協会名：</t>
    <phoneticPr fontId="4"/>
  </si>
  <si>
    <t>なお、登録更新費用</t>
    <rPh sb="3" eb="5">
      <t>トウロク</t>
    </rPh>
    <rPh sb="5" eb="7">
      <t>コウシン</t>
    </rPh>
    <rPh sb="7" eb="9">
      <t>ヒヨウ</t>
    </rPh>
    <phoneticPr fontId="4"/>
  </si>
  <si>
    <t>＜通信欄＞</t>
    <rPh sb="1" eb="4">
      <t>ツウシンラン</t>
    </rPh>
    <phoneticPr fontId="4"/>
  </si>
  <si>
    <r>
      <t>円は</t>
    </r>
    <r>
      <rPr>
        <u/>
        <sz val="11"/>
        <rFont val="游明朝"/>
        <family val="1"/>
        <charset val="128"/>
      </rPr>
      <t>　 　</t>
    </r>
    <r>
      <rPr>
        <sz val="11"/>
        <color theme="1"/>
        <rFont val="游明朝"/>
        <family val="1"/>
        <charset val="128"/>
      </rPr>
      <t>月</t>
    </r>
    <r>
      <rPr>
        <u/>
        <sz val="11"/>
        <color theme="1"/>
        <rFont val="游明朝"/>
        <family val="1"/>
        <charset val="128"/>
      </rPr>
      <t>　　　</t>
    </r>
    <r>
      <rPr>
        <sz val="11"/>
        <color theme="1"/>
        <rFont val="游明朝"/>
        <family val="1"/>
        <charset val="128"/>
      </rPr>
      <t>日　に郵便振替で振り込みました。</t>
    </r>
    <rPh sb="0" eb="1">
      <t>エン</t>
    </rPh>
    <phoneticPr fontId="4"/>
  </si>
  <si>
    <t>（都道府県インディアカ協会 → 日本インディアカ協会）</t>
    <rPh sb="1" eb="5">
      <t>トドウフケン</t>
    </rPh>
    <rPh sb="11" eb="13">
      <t>キョウカイ</t>
    </rPh>
    <rPh sb="16" eb="18">
      <t>ニホン</t>
    </rPh>
    <rPh sb="24" eb="26">
      <t>キョウカイ</t>
    </rPh>
    <phoneticPr fontId="4"/>
  </si>
  <si>
    <t>〇〇〇県インディアカ協会</t>
    <rPh sb="3" eb="4">
      <t>ケン</t>
    </rPh>
    <rPh sb="10" eb="12">
      <t>キョウカイ</t>
    </rPh>
    <phoneticPr fontId="4"/>
  </si>
  <si>
    <t>会長　◎◎　◎◎</t>
    <rPh sb="0" eb="2">
      <t>カイチョウ</t>
    </rPh>
    <phoneticPr fontId="4"/>
  </si>
  <si>
    <r>
      <t>円は</t>
    </r>
    <r>
      <rPr>
        <u/>
        <sz val="11"/>
        <color rgb="FFFF0000"/>
        <rFont val="游明朝"/>
        <family val="1"/>
        <charset val="128"/>
      </rPr>
      <t xml:space="preserve">　1 </t>
    </r>
    <r>
      <rPr>
        <sz val="11"/>
        <color theme="1"/>
        <rFont val="游明朝"/>
        <family val="1"/>
        <charset val="128"/>
      </rPr>
      <t>月</t>
    </r>
    <r>
      <rPr>
        <u/>
        <sz val="11"/>
        <color theme="1"/>
        <rFont val="游明朝"/>
        <family val="1"/>
        <charset val="128"/>
      </rPr>
      <t>　</t>
    </r>
    <r>
      <rPr>
        <u/>
        <sz val="11"/>
        <color rgb="FFFF0000"/>
        <rFont val="游明朝"/>
        <family val="1"/>
        <charset val="128"/>
      </rPr>
      <t xml:space="preserve">31 </t>
    </r>
    <r>
      <rPr>
        <sz val="11"/>
        <color theme="1"/>
        <rFont val="游明朝"/>
        <family val="1"/>
        <charset val="128"/>
      </rPr>
      <t>日　に郵便振替で振り込みました。</t>
    </r>
    <rPh sb="0" eb="1">
      <t>エン</t>
    </rPh>
    <phoneticPr fontId="4"/>
  </si>
  <si>
    <r>
      <t xml:space="preserve">
</t>
    </r>
    <r>
      <rPr>
        <sz val="11"/>
        <color rgb="FFFF0000"/>
        <rFont val="游ゴシック"/>
        <family val="3"/>
        <charset val="128"/>
        <scheme val="minor"/>
      </rPr>
      <t>この欄は連絡したいことなど自由にご記入ください。</t>
    </r>
    <r>
      <rPr>
        <sz val="11"/>
        <color theme="1"/>
        <rFont val="游ゴシック"/>
        <family val="2"/>
        <charset val="128"/>
        <scheme val="minor"/>
      </rPr>
      <t xml:space="preserve">
</t>
    </r>
    <rPh sb="3" eb="4">
      <t>ラン</t>
    </rPh>
    <rPh sb="5" eb="7">
      <t>レンラク</t>
    </rPh>
    <rPh sb="14" eb="16">
      <t>ジユウ</t>
    </rPh>
    <rPh sb="18" eb="20">
      <t>キニュウ</t>
    </rPh>
    <phoneticPr fontId="4"/>
  </si>
  <si>
    <t>1,800円</t>
    <rPh sb="5" eb="6">
      <t>エン</t>
    </rPh>
    <phoneticPr fontId="4"/>
  </si>
  <si>
    <t>2024年　　　月　　　日</t>
    <rPh sb="4" eb="5">
      <t>ネン</t>
    </rPh>
    <rPh sb="8" eb="9">
      <t>ガツ</t>
    </rPh>
    <rPh sb="12" eb="13">
      <t>ニチ</t>
    </rPh>
    <phoneticPr fontId="4"/>
  </si>
  <si>
    <t>2024年　2 月 　1日</t>
    <rPh sb="4" eb="5">
      <t>ネン</t>
    </rPh>
    <rPh sb="8" eb="9">
      <t>ガツ</t>
    </rPh>
    <rPh sb="12" eb="13">
      <t>ニチ</t>
    </rPh>
    <phoneticPr fontId="4"/>
  </si>
  <si>
    <t>4,200円</t>
    <rPh sb="5" eb="6">
      <t>エン</t>
    </rPh>
    <phoneticPr fontId="4"/>
  </si>
  <si>
    <t>2,400円</t>
    <rPh sb="5" eb="6">
      <t>エン</t>
    </rPh>
    <phoneticPr fontId="4"/>
  </si>
  <si>
    <r>
      <rPr>
        <sz val="10"/>
        <color theme="1"/>
        <rFont val="游ゴシック"/>
        <family val="3"/>
        <charset val="128"/>
        <scheme val="minor"/>
      </rPr>
      <t>3,780円</t>
    </r>
    <r>
      <rPr>
        <sz val="8"/>
        <color theme="1"/>
        <rFont val="游ゴシック"/>
        <family val="2"/>
        <charset val="128"/>
        <scheme val="minor"/>
      </rPr>
      <t xml:space="preserve">
　年会費</t>
    </r>
    <r>
      <rPr>
        <sz val="8"/>
        <color theme="1"/>
        <rFont val="游ゴシック"/>
        <family val="3"/>
        <charset val="128"/>
        <scheme val="minor"/>
      </rPr>
      <t>2</t>
    </r>
    <r>
      <rPr>
        <sz val="8"/>
        <color theme="1"/>
        <rFont val="游ゴシック"/>
        <family val="2"/>
        <charset val="128"/>
        <scheme val="minor"/>
      </rPr>
      <t>,400
　更新登録料1,380</t>
    </r>
    <phoneticPr fontId="4"/>
  </si>
  <si>
    <r>
      <rPr>
        <sz val="10"/>
        <color theme="1"/>
        <rFont val="游ゴシック"/>
        <family val="3"/>
        <charset val="128"/>
        <scheme val="minor"/>
      </rPr>
      <t>5,100円</t>
    </r>
    <r>
      <rPr>
        <sz val="8"/>
        <color theme="1"/>
        <rFont val="游ゴシック"/>
        <family val="3"/>
        <charset val="128"/>
        <scheme val="minor"/>
      </rPr>
      <t xml:space="preserve">
　年会費2,400
　更新登録料2,700</t>
    </r>
    <phoneticPr fontId="4"/>
  </si>
  <si>
    <r>
      <rPr>
        <sz val="10"/>
        <color theme="1"/>
        <rFont val="游ゴシック"/>
        <family val="3"/>
        <charset val="128"/>
        <scheme val="minor"/>
      </rPr>
      <t>7,200円</t>
    </r>
    <r>
      <rPr>
        <sz val="8"/>
        <color theme="1"/>
        <rFont val="游ゴシック"/>
        <family val="3"/>
        <charset val="128"/>
        <scheme val="minor"/>
      </rPr>
      <t xml:space="preserve">
　年会費2,400
　更新登録料4,800</t>
    </r>
    <phoneticPr fontId="4"/>
  </si>
  <si>
    <t>6,500円
　年会費4,200
　更新登録料2,300</t>
    <phoneticPr fontId="4"/>
  </si>
  <si>
    <t>8,700円
　年会費4,200
　更新登録料4,500</t>
    <phoneticPr fontId="4"/>
  </si>
  <si>
    <t>12,200円
　年会費4,200
　更新登録料8,000</t>
    <phoneticPr fontId="4"/>
  </si>
  <si>
    <t>会員証</t>
    <rPh sb="0" eb="3">
      <t>カイインショウ</t>
    </rPh>
    <phoneticPr fontId="4"/>
  </si>
  <si>
    <t>500円</t>
    <rPh sb="3" eb="4">
      <t>エン</t>
    </rPh>
    <phoneticPr fontId="4"/>
  </si>
  <si>
    <t>-</t>
    <phoneticPr fontId="4"/>
  </si>
  <si>
    <t>500円</t>
    <rPh sb="3" eb="4">
      <t>エン</t>
    </rPh>
    <phoneticPr fontId="4"/>
  </si>
  <si>
    <t>合計</t>
    <rPh sb="0" eb="2">
      <t>ゴウケイ</t>
    </rPh>
    <phoneticPr fontId="4"/>
  </si>
  <si>
    <t>　※この申請書には、会員個人が記入した「会員・審判員資格　登録更新申請書」を必ず添付してください。
　「登録更新申請書」が無い場合は手続きができません。</t>
    <rPh sb="4" eb="7">
      <t>シンセイショ</t>
    </rPh>
    <rPh sb="10" eb="12">
      <t>カイイン</t>
    </rPh>
    <rPh sb="20" eb="22">
      <t>カイイン</t>
    </rPh>
    <rPh sb="23" eb="26">
      <t>シンパンイン</t>
    </rPh>
    <rPh sb="26" eb="28">
      <t>シカク</t>
    </rPh>
    <rPh sb="29" eb="31">
      <t>トウロク</t>
    </rPh>
    <rPh sb="31" eb="33">
      <t>コウシン</t>
    </rPh>
    <rPh sb="33" eb="36">
      <t>シンセイショ</t>
    </rPh>
    <rPh sb="38" eb="39">
      <t>カナラ</t>
    </rPh>
    <rPh sb="40" eb="42">
      <t>テンプ</t>
    </rPh>
    <rPh sb="61" eb="62">
      <t>ナ</t>
    </rPh>
    <rPh sb="63" eb="65">
      <t>バアイ</t>
    </rPh>
    <rPh sb="66" eb="68">
      <t>テツヅ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</si>
</sst>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8"/>
      <color theme="1"/>
      <name val="ＭＳ 明朝"/>
      <family val="1"/>
      <charset val="128"/>
    </font>
    <font>
      <b/>
      <sz val="18"/>
      <color theme="1"/>
      <name val="Century"/>
      <family val="1"/>
    </font>
    <font>
      <sz val="6"/>
      <name val="游ゴシック"/>
      <family val="2"/>
      <charset val="128"/>
      <scheme val="minor"/>
    </font>
    <font>
      <sz val="12"/>
      <color theme="1"/>
      <name val="游明朝"/>
      <family val="1"/>
      <charset val="128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1"/>
      <color theme="1"/>
      <name val="游明朝"/>
      <family val="1"/>
      <charset val="128"/>
    </font>
    <font>
      <u/>
      <sz val="11"/>
      <name val="游明朝"/>
      <family val="1"/>
      <charset val="128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8"/>
      <color rgb="FFFF0000"/>
      <name val="游ゴシック"/>
      <family val="2"/>
      <charset val="128"/>
      <scheme val="minor"/>
    </font>
    <font>
      <u/>
      <sz val="11"/>
      <color rgb="FFFF0000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38" fontId="6" fillId="0" borderId="7" xfId="1" applyFont="1" applyBorder="1" applyAlignment="1">
      <alignment vertical="center" wrapText="1"/>
    </xf>
    <xf numFmtId="38" fontId="7" fillId="0" borderId="7" xfId="1" applyFont="1" applyBorder="1" applyAlignment="1">
      <alignment vertical="center" wrapText="1"/>
    </xf>
    <xf numFmtId="38" fontId="7" fillId="0" borderId="9" xfId="1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8" fontId="6" fillId="0" borderId="8" xfId="1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38" fontId="8" fillId="0" borderId="1" xfId="1" applyFont="1" applyBorder="1" applyAlignment="1">
      <alignment horizontal="center" vertical="center"/>
    </xf>
    <xf numFmtId="38" fontId="8" fillId="0" borderId="10" xfId="1" applyFont="1" applyBorder="1" applyAlignment="1">
      <alignment horizontal="center" vertical="center"/>
    </xf>
    <xf numFmtId="38" fontId="0" fillId="0" borderId="1" xfId="0" applyNumberForma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38" fontId="8" fillId="0" borderId="2" xfId="1" applyFont="1" applyBorder="1" applyAlignment="1">
      <alignment vertical="center"/>
    </xf>
    <xf numFmtId="38" fontId="8" fillId="0" borderId="18" xfId="1" applyFont="1" applyBorder="1" applyAlignment="1">
      <alignment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38" fontId="0" fillId="0" borderId="25" xfId="1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38" fontId="0" fillId="0" borderId="27" xfId="0" applyNumberFormat="1" applyBorder="1" applyAlignment="1">
      <alignment horizontal="center" vertical="center"/>
    </xf>
    <xf numFmtId="38" fontId="0" fillId="0" borderId="28" xfId="1" applyFont="1" applyBorder="1" applyAlignment="1">
      <alignment vertical="center"/>
    </xf>
    <xf numFmtId="0" fontId="0" fillId="0" borderId="12" xfId="0" applyBorder="1">
      <alignment vertical="center"/>
    </xf>
    <xf numFmtId="0" fontId="0" fillId="0" borderId="29" xfId="0" applyBorder="1">
      <alignment vertical="center"/>
    </xf>
    <xf numFmtId="38" fontId="7" fillId="0" borderId="32" xfId="1" applyFont="1" applyFill="1" applyBorder="1" applyAlignment="1">
      <alignment horizontal="center" vertical="center" wrapText="1"/>
    </xf>
    <xf numFmtId="38" fontId="7" fillId="0" borderId="33" xfId="0" applyNumberFormat="1" applyFont="1" applyBorder="1" applyAlignment="1">
      <alignment horizontal="center" vertical="center"/>
    </xf>
    <xf numFmtId="38" fontId="7" fillId="0" borderId="34" xfId="0" applyNumberFormat="1" applyFont="1" applyBorder="1">
      <alignment vertical="center"/>
    </xf>
    <xf numFmtId="0" fontId="9" fillId="0" borderId="35" xfId="0" applyFont="1" applyBorder="1" applyAlignment="1">
      <alignment horizontal="center" vertical="center" wrapText="1"/>
    </xf>
    <xf numFmtId="38" fontId="0" fillId="0" borderId="37" xfId="0" applyNumberFormat="1" applyBorder="1" applyAlignment="1">
      <alignment horizontal="center" vertical="center"/>
    </xf>
    <xf numFmtId="38" fontId="0" fillId="0" borderId="36" xfId="0" applyNumberFormat="1" applyBorder="1">
      <alignment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/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vertical="center" wrapText="1"/>
    </xf>
    <xf numFmtId="38" fontId="1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38" fontId="6" fillId="2" borderId="1" xfId="1" applyFont="1" applyFill="1" applyBorder="1" applyAlignment="1" applyProtection="1">
      <alignment horizontal="center" vertical="center"/>
      <protection locked="0"/>
    </xf>
    <xf numFmtId="38" fontId="6" fillId="2" borderId="10" xfId="1" applyFont="1" applyFill="1" applyBorder="1" applyAlignment="1" applyProtection="1">
      <alignment horizontal="center" vertical="center"/>
      <protection locked="0"/>
    </xf>
    <xf numFmtId="38" fontId="18" fillId="2" borderId="1" xfId="1" applyFont="1" applyFill="1" applyBorder="1" applyAlignment="1" applyProtection="1">
      <alignment horizontal="center" vertical="center"/>
    </xf>
    <xf numFmtId="38" fontId="18" fillId="2" borderId="10" xfId="1" applyFont="1" applyFill="1" applyBorder="1" applyAlignment="1" applyProtection="1">
      <alignment horizontal="center" vertical="center"/>
    </xf>
    <xf numFmtId="38" fontId="6" fillId="0" borderId="7" xfId="1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176" fontId="6" fillId="0" borderId="8" xfId="1" applyNumberFormat="1" applyFont="1" applyBorder="1" applyAlignment="1">
      <alignment vertical="center"/>
    </xf>
    <xf numFmtId="176" fontId="6" fillId="0" borderId="11" xfId="1" applyNumberFormat="1" applyFont="1" applyBorder="1" applyAlignment="1">
      <alignment vertical="center"/>
    </xf>
    <xf numFmtId="176" fontId="7" fillId="0" borderId="34" xfId="0" applyNumberFormat="1" applyFont="1" applyBorder="1">
      <alignment vertical="center"/>
    </xf>
    <xf numFmtId="176" fontId="8" fillId="0" borderId="2" xfId="1" applyNumberFormat="1" applyFont="1" applyBorder="1" applyAlignment="1">
      <alignment vertical="center"/>
    </xf>
    <xf numFmtId="176" fontId="8" fillId="0" borderId="18" xfId="1" applyNumberFormat="1" applyFont="1" applyBorder="1" applyAlignment="1">
      <alignment vertical="center"/>
    </xf>
    <xf numFmtId="176" fontId="0" fillId="0" borderId="25" xfId="1" applyNumberFormat="1" applyFont="1" applyBorder="1" applyAlignment="1">
      <alignment vertical="center"/>
    </xf>
    <xf numFmtId="176" fontId="0" fillId="0" borderId="28" xfId="1" applyNumberFormat="1" applyFont="1" applyBorder="1" applyAlignment="1">
      <alignment vertical="center"/>
    </xf>
    <xf numFmtId="176" fontId="0" fillId="0" borderId="36" xfId="0" applyNumberFormat="1" applyBorder="1">
      <alignment vertical="center"/>
    </xf>
    <xf numFmtId="38" fontId="7" fillId="0" borderId="0" xfId="1" applyFont="1" applyFill="1" applyBorder="1" applyAlignment="1">
      <alignment horizontal="center" vertical="center" wrapText="1"/>
    </xf>
    <xf numFmtId="38" fontId="7" fillId="0" borderId="0" xfId="0" applyNumberFormat="1" applyFont="1" applyAlignment="1">
      <alignment horizontal="center" vertical="center"/>
    </xf>
    <xf numFmtId="176" fontId="7" fillId="0" borderId="0" xfId="0" applyNumberFormat="1" applyFont="1">
      <alignment vertical="center"/>
    </xf>
    <xf numFmtId="0" fontId="9" fillId="0" borderId="0" xfId="0" applyFont="1" applyAlignment="1">
      <alignment horizontal="center" vertical="center" wrapText="1"/>
    </xf>
    <xf numFmtId="38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176" fontId="7" fillId="0" borderId="43" xfId="0" applyNumberFormat="1" applyFont="1" applyBorder="1">
      <alignment vertical="center"/>
    </xf>
    <xf numFmtId="0" fontId="9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38" fontId="6" fillId="0" borderId="32" xfId="1" applyFont="1" applyBorder="1" applyAlignment="1">
      <alignment horizontal="center" vertical="center"/>
    </xf>
    <xf numFmtId="38" fontId="6" fillId="2" borderId="33" xfId="1" applyFont="1" applyFill="1" applyBorder="1" applyAlignment="1" applyProtection="1">
      <alignment horizontal="center" vertical="center"/>
      <protection locked="0"/>
    </xf>
    <xf numFmtId="176" fontId="6" fillId="0" borderId="34" xfId="1" applyNumberFormat="1" applyFont="1" applyBorder="1" applyAlignment="1">
      <alignment vertical="center"/>
    </xf>
    <xf numFmtId="38" fontId="8" fillId="0" borderId="33" xfId="1" applyFont="1" applyBorder="1" applyAlignment="1">
      <alignment horizontal="center" vertical="center"/>
    </xf>
    <xf numFmtId="38" fontId="0" fillId="0" borderId="46" xfId="0" applyNumberFormat="1" applyBorder="1" applyAlignment="1">
      <alignment horizontal="center" vertical="center"/>
    </xf>
    <xf numFmtId="176" fontId="0" fillId="0" borderId="34" xfId="1" applyNumberFormat="1" applyFont="1" applyBorder="1" applyAlignment="1">
      <alignment vertical="center"/>
    </xf>
    <xf numFmtId="38" fontId="7" fillId="0" borderId="32" xfId="1" applyFont="1" applyBorder="1" applyAlignment="1">
      <alignment horizontal="center" vertical="center" wrapText="1"/>
    </xf>
    <xf numFmtId="176" fontId="8" fillId="0" borderId="43" xfId="1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38" fontId="7" fillId="0" borderId="0" xfId="1" applyFont="1" applyBorder="1" applyAlignment="1">
      <alignment horizontal="center" vertical="center" wrapText="1"/>
    </xf>
    <xf numFmtId="38" fontId="8" fillId="0" borderId="0" xfId="1" applyFont="1" applyBorder="1" applyAlignment="1">
      <alignment horizontal="center" vertical="center"/>
    </xf>
    <xf numFmtId="176" fontId="8" fillId="0" borderId="0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76" fontId="0" fillId="0" borderId="0" xfId="1" applyNumberFormat="1" applyFont="1" applyBorder="1" applyAlignment="1">
      <alignment vertical="center"/>
    </xf>
    <xf numFmtId="38" fontId="6" fillId="0" borderId="0" xfId="1" applyFont="1" applyFill="1" applyBorder="1" applyAlignment="1">
      <alignment horizontal="center" vertical="center"/>
    </xf>
    <xf numFmtId="38" fontId="6" fillId="0" borderId="0" xfId="1" applyFont="1" applyFill="1" applyBorder="1" applyAlignment="1" applyProtection="1">
      <alignment horizontal="center" vertical="center"/>
      <protection locked="0"/>
    </xf>
    <xf numFmtId="176" fontId="6" fillId="0" borderId="0" xfId="1" applyNumberFormat="1" applyFont="1" applyFill="1" applyBorder="1" applyAlignment="1">
      <alignment vertical="center"/>
    </xf>
    <xf numFmtId="176" fontId="0" fillId="0" borderId="45" xfId="1" applyNumberFormat="1" applyFont="1" applyBorder="1" applyAlignment="1">
      <alignment vertical="center"/>
    </xf>
    <xf numFmtId="0" fontId="0" fillId="0" borderId="2" xfId="0" applyBorder="1" applyAlignment="1">
      <alignment horizontal="left" vertical="top" wrapText="1" indent="1"/>
    </xf>
    <xf numFmtId="0" fontId="0" fillId="0" borderId="39" xfId="0" applyBorder="1" applyAlignment="1">
      <alignment horizontal="left" vertical="top" indent="1"/>
    </xf>
    <xf numFmtId="0" fontId="0" fillId="0" borderId="3" xfId="0" applyBorder="1" applyAlignment="1">
      <alignment horizontal="left" vertical="top" indent="1"/>
    </xf>
    <xf numFmtId="0" fontId="16" fillId="0" borderId="39" xfId="0" applyFont="1" applyBorder="1" applyAlignment="1">
      <alignment horizontal="left" vertical="center"/>
    </xf>
    <xf numFmtId="0" fontId="17" fillId="0" borderId="39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38" fontId="11" fillId="0" borderId="38" xfId="0" applyNumberFormat="1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/>
    </xf>
    <xf numFmtId="0" fontId="16" fillId="0" borderId="42" xfId="0" applyFont="1" applyBorder="1" applyAlignment="1">
      <alignment horizontal="left" vertical="center"/>
    </xf>
    <xf numFmtId="0" fontId="13" fillId="0" borderId="45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left" vertical="center"/>
    </xf>
    <xf numFmtId="0" fontId="17" fillId="0" borderId="38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 applyProtection="1">
      <alignment horizontal="righ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top" wrapText="1" indent="1"/>
      <protection locked="0"/>
    </xf>
    <xf numFmtId="0" fontId="0" fillId="0" borderId="39" xfId="0" applyBorder="1" applyAlignment="1" applyProtection="1">
      <alignment horizontal="left" vertical="top" indent="1"/>
      <protection locked="0"/>
    </xf>
    <xf numFmtId="0" fontId="0" fillId="0" borderId="3" xfId="0" applyBorder="1" applyAlignment="1" applyProtection="1">
      <alignment horizontal="left" vertical="top" inden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447675</xdr:colOff>
      <xdr:row>3</xdr:row>
      <xdr:rowOff>0</xdr:rowOff>
    </xdr:from>
    <xdr:to>
      <xdr:col>13</xdr:col>
      <xdr:colOff>142875</xdr:colOff>
      <xdr:row>4</xdr:row>
      <xdr:rowOff>19050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6B91E396-2435-468C-AF16-C3C091CAEB32}"/>
            </a:ext>
          </a:extLst>
        </xdr:cNvPr>
        <xdr:cNvSpPr/>
      </xdr:nvSpPr>
      <xdr:spPr>
        <a:xfrm>
          <a:off x="6953250" y="895350"/>
          <a:ext cx="2438400" cy="361950"/>
        </a:xfrm>
        <a:prstGeom prst="wedgeRectCallout">
          <a:avLst>
            <a:gd name="adj1" fmla="val -62643"/>
            <a:gd name="adj2" fmla="val -176974"/>
          </a:avLst>
        </a:prstGeom>
        <a:solidFill>
          <a:schemeClr val="accent4">
            <a:lumMod val="40000"/>
            <a:lumOff val="60000"/>
            <a:alpha val="73000"/>
          </a:schemeClr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C00000"/>
              </a:solidFill>
            </a:rPr>
            <a:t>　申請する日を記入してください。</a:t>
          </a:r>
        </a:p>
      </xdr:txBody>
    </xdr:sp>
    <xdr:clientData/>
  </xdr:twoCellAnchor>
  <xdr:twoCellAnchor>
    <xdr:from>
      <xdr:col>9</xdr:col>
      <xdr:colOff>476250</xdr:colOff>
      <xdr:row>6</xdr:row>
      <xdr:rowOff>142875</xdr:rowOff>
    </xdr:from>
    <xdr:to>
      <xdr:col>13</xdr:col>
      <xdr:colOff>609600</xdr:colOff>
      <xdr:row>6</xdr:row>
      <xdr:rowOff>504825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EED7B609-34C6-4AAC-8C16-5A2E28D41F7B}"/>
            </a:ext>
          </a:extLst>
        </xdr:cNvPr>
        <xdr:cNvSpPr/>
      </xdr:nvSpPr>
      <xdr:spPr>
        <a:xfrm>
          <a:off x="6981825" y="2095500"/>
          <a:ext cx="2876550" cy="361950"/>
        </a:xfrm>
        <a:prstGeom prst="wedgeRectCallout">
          <a:avLst>
            <a:gd name="adj1" fmla="val -57174"/>
            <a:gd name="adj2" fmla="val 159868"/>
          </a:avLst>
        </a:prstGeom>
        <a:solidFill>
          <a:schemeClr val="accent4">
            <a:lumMod val="40000"/>
            <a:lumOff val="60000"/>
            <a:alpha val="73000"/>
          </a:schemeClr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C00000"/>
              </a:solidFill>
            </a:rPr>
            <a:t>　協会名、代表者名を記入してください。</a:t>
          </a:r>
        </a:p>
      </xdr:txBody>
    </xdr:sp>
    <xdr:clientData/>
  </xdr:twoCellAnchor>
  <xdr:twoCellAnchor>
    <xdr:from>
      <xdr:col>7</xdr:col>
      <xdr:colOff>619126</xdr:colOff>
      <xdr:row>10</xdr:row>
      <xdr:rowOff>161925</xdr:rowOff>
    </xdr:from>
    <xdr:to>
      <xdr:col>11</xdr:col>
      <xdr:colOff>561975</xdr:colOff>
      <xdr:row>12</xdr:row>
      <xdr:rowOff>161924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41F87288-F922-400F-B0A5-2EE02B27A2FE}"/>
            </a:ext>
          </a:extLst>
        </xdr:cNvPr>
        <xdr:cNvSpPr/>
      </xdr:nvSpPr>
      <xdr:spPr>
        <a:xfrm>
          <a:off x="5734051" y="3829050"/>
          <a:ext cx="2705099" cy="609599"/>
        </a:xfrm>
        <a:prstGeom prst="wedgeRectCallout">
          <a:avLst>
            <a:gd name="adj1" fmla="val -165860"/>
            <a:gd name="adj2" fmla="val 233923"/>
          </a:avLst>
        </a:prstGeom>
        <a:solidFill>
          <a:schemeClr val="accent4">
            <a:lumMod val="40000"/>
            <a:lumOff val="60000"/>
            <a:alpha val="73000"/>
          </a:schemeClr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C00000"/>
              </a:solidFill>
            </a:rPr>
            <a:t>　更新する人数を記入してください。</a:t>
          </a:r>
          <a:endParaRPr kumimoji="1" lang="en-US" altLang="ja-JP" sz="1100">
            <a:solidFill>
              <a:srgbClr val="C00000"/>
            </a:solidFill>
          </a:endParaRPr>
        </a:p>
        <a:p>
          <a:pPr algn="l"/>
          <a:r>
            <a:rPr kumimoji="1" lang="ja-JP" altLang="en-US" sz="1100">
              <a:solidFill>
                <a:srgbClr val="C00000"/>
              </a:solidFill>
            </a:rPr>
            <a:t>　合計金額は、自動的に計算されます。</a:t>
          </a:r>
        </a:p>
      </xdr:txBody>
    </xdr:sp>
    <xdr:clientData/>
  </xdr:twoCellAnchor>
  <xdr:twoCellAnchor>
    <xdr:from>
      <xdr:col>7</xdr:col>
      <xdr:colOff>933450</xdr:colOff>
      <xdr:row>26</xdr:row>
      <xdr:rowOff>104775</xdr:rowOff>
    </xdr:from>
    <xdr:to>
      <xdr:col>11</xdr:col>
      <xdr:colOff>609600</xdr:colOff>
      <xdr:row>27</xdr:row>
      <xdr:rowOff>180975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E04BC32B-DB3B-44B5-9993-F4C06C51F539}"/>
            </a:ext>
          </a:extLst>
        </xdr:cNvPr>
        <xdr:cNvSpPr/>
      </xdr:nvSpPr>
      <xdr:spPr>
        <a:xfrm>
          <a:off x="6048375" y="8743950"/>
          <a:ext cx="2438400" cy="314325"/>
        </a:xfrm>
        <a:prstGeom prst="wedgeRectCallout">
          <a:avLst>
            <a:gd name="adj1" fmla="val -124752"/>
            <a:gd name="adj2" fmla="val -85046"/>
          </a:avLst>
        </a:prstGeom>
        <a:solidFill>
          <a:schemeClr val="accent4">
            <a:lumMod val="40000"/>
            <a:lumOff val="60000"/>
            <a:alpha val="73000"/>
          </a:schemeClr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C00000"/>
              </a:solidFill>
            </a:rPr>
            <a:t>　振込日を記入してください。</a:t>
          </a:r>
        </a:p>
      </xdr:txBody>
    </xdr:sp>
    <xdr:clientData/>
  </xdr:twoCellAnchor>
  <xdr:twoCellAnchor>
    <xdr:from>
      <xdr:col>8</xdr:col>
      <xdr:colOff>247649</xdr:colOff>
      <xdr:row>30</xdr:row>
      <xdr:rowOff>695325</xdr:rowOff>
    </xdr:from>
    <xdr:to>
      <xdr:col>12</xdr:col>
      <xdr:colOff>466724</xdr:colOff>
      <xdr:row>30</xdr:row>
      <xdr:rowOff>1057275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1C03DEEF-D25C-4E78-9815-0C8041E28393}"/>
            </a:ext>
          </a:extLst>
        </xdr:cNvPr>
        <xdr:cNvSpPr/>
      </xdr:nvSpPr>
      <xdr:spPr>
        <a:xfrm>
          <a:off x="6315074" y="9229725"/>
          <a:ext cx="2714625" cy="361950"/>
        </a:xfrm>
        <a:prstGeom prst="wedgeRectCallout">
          <a:avLst>
            <a:gd name="adj1" fmla="val -124362"/>
            <a:gd name="adj2" fmla="val -111184"/>
          </a:avLst>
        </a:prstGeom>
        <a:solidFill>
          <a:schemeClr val="accent4">
            <a:lumMod val="40000"/>
            <a:lumOff val="60000"/>
            <a:alpha val="73000"/>
          </a:schemeClr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C00000"/>
              </a:solidFill>
            </a:rPr>
            <a:t>　必要に応じて自由にご記入ください。</a:t>
          </a:r>
        </a:p>
      </xdr:txBody>
    </xdr:sp>
    <xdr:clientData/>
  </xdr:twoCellAnchor>
  <xdr:twoCellAnchor>
    <xdr:from>
      <xdr:col>10</xdr:col>
      <xdr:colOff>114300</xdr:colOff>
      <xdr:row>13</xdr:row>
      <xdr:rowOff>219075</xdr:rowOff>
    </xdr:from>
    <xdr:to>
      <xdr:col>12</xdr:col>
      <xdr:colOff>38100</xdr:colOff>
      <xdr:row>18</xdr:row>
      <xdr:rowOff>304800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93AFD35B-51EC-4925-9AAE-C8355DBB9063}"/>
            </a:ext>
          </a:extLst>
        </xdr:cNvPr>
        <xdr:cNvSpPr/>
      </xdr:nvSpPr>
      <xdr:spPr>
        <a:xfrm>
          <a:off x="7305675" y="4505325"/>
          <a:ext cx="1295400" cy="2105025"/>
        </a:xfrm>
        <a:prstGeom prst="wedgeRectCallout">
          <a:avLst>
            <a:gd name="adj1" fmla="val -412308"/>
            <a:gd name="adj2" fmla="val 81481"/>
          </a:avLst>
        </a:prstGeom>
        <a:solidFill>
          <a:schemeClr val="accent4">
            <a:lumMod val="40000"/>
            <a:lumOff val="60000"/>
            <a:alpha val="73000"/>
          </a:schemeClr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C00000"/>
              </a:solidFill>
            </a:rPr>
            <a:t>従来の会員証を希望する方の合計数を記入してください。</a:t>
          </a:r>
          <a:endParaRPr kumimoji="1" lang="en-US" altLang="ja-JP" sz="1100">
            <a:solidFill>
              <a:srgbClr val="C00000"/>
            </a:solidFill>
          </a:endParaRPr>
        </a:p>
        <a:p>
          <a:pPr algn="l"/>
          <a:endParaRPr kumimoji="1" lang="en-US" altLang="ja-JP" sz="900">
            <a:solidFill>
              <a:srgbClr val="C00000"/>
            </a:solidFill>
          </a:endParaRPr>
        </a:p>
        <a:p>
          <a:pPr algn="l"/>
          <a:r>
            <a:rPr kumimoji="1" lang="ja-JP" altLang="en-US" sz="900">
              <a:solidFill>
                <a:srgbClr val="C00000"/>
              </a:solidFill>
            </a:rPr>
            <a:t>（同時に提出する更新対象者情報（一覧）で会員証希望の有無がわかるようにしてください。）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A2757-929E-4C90-B07F-E5D1AB132488}">
  <sheetPr>
    <tabColor rgb="FFFF0000"/>
    <pageSetUpPr fitToPage="1"/>
  </sheetPr>
  <dimension ref="A2:J31"/>
  <sheetViews>
    <sheetView showGridLines="0" showRowColHeaders="0" zoomScaleNormal="100" workbookViewId="0"/>
  </sheetViews>
  <sheetFormatPr defaultRowHeight="18.75" x14ac:dyDescent="0.4"/>
  <cols>
    <col min="1" max="1" width="16.375" customWidth="1"/>
    <col min="2" max="2" width="12.5" customWidth="1"/>
    <col min="3" max="3" width="5.75" bestFit="1" customWidth="1"/>
    <col min="4" max="4" width="6.625" customWidth="1"/>
    <col min="5" max="5" width="12.5" customWidth="1"/>
    <col min="6" max="6" width="5.75" bestFit="1" customWidth="1"/>
    <col min="7" max="7" width="7.625" customWidth="1"/>
    <col min="8" max="8" width="12.5" customWidth="1"/>
    <col min="9" max="9" width="5.75" bestFit="1" customWidth="1"/>
  </cols>
  <sheetData>
    <row r="2" spans="1:10" x14ac:dyDescent="0.4">
      <c r="A2" s="104" t="s">
        <v>30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x14ac:dyDescent="0.4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ht="22.5" x14ac:dyDescent="0.4">
      <c r="A4" s="106" t="s">
        <v>0</v>
      </c>
      <c r="B4" s="106"/>
      <c r="C4" s="106"/>
      <c r="D4" s="106"/>
      <c r="E4" s="106"/>
      <c r="F4" s="106"/>
      <c r="G4" s="106"/>
      <c r="H4" s="106"/>
      <c r="I4" s="106"/>
      <c r="J4" s="106"/>
    </row>
    <row r="5" spans="1:10" x14ac:dyDescent="0.4">
      <c r="A5" s="107" t="s">
        <v>23</v>
      </c>
      <c r="B5" s="107"/>
      <c r="C5" s="107"/>
      <c r="D5" s="107"/>
      <c r="E5" s="107"/>
      <c r="F5" s="107"/>
      <c r="G5" s="107"/>
      <c r="H5" s="107"/>
      <c r="I5" s="107"/>
      <c r="J5" s="107"/>
    </row>
    <row r="6" spans="1:10" s="33" customFormat="1" ht="37.5" customHeight="1" x14ac:dyDescent="0.4">
      <c r="A6" s="108" t="s">
        <v>1</v>
      </c>
      <c r="B6" s="109"/>
      <c r="C6" s="109"/>
      <c r="D6" s="109"/>
      <c r="E6" s="109"/>
    </row>
    <row r="7" spans="1:10" ht="40.5" customHeight="1" x14ac:dyDescent="0.4">
      <c r="A7" s="110" t="s">
        <v>10</v>
      </c>
      <c r="B7" s="110"/>
      <c r="C7" s="110"/>
      <c r="D7" s="110"/>
      <c r="E7" s="110"/>
    </row>
    <row r="8" spans="1:10" ht="32.1" customHeight="1" x14ac:dyDescent="0.4">
      <c r="A8" s="32"/>
      <c r="G8" s="34" t="s">
        <v>19</v>
      </c>
      <c r="H8" s="102" t="s">
        <v>24</v>
      </c>
      <c r="I8" s="103"/>
      <c r="J8" s="103"/>
    </row>
    <row r="9" spans="1:10" ht="32.1" customHeight="1" x14ac:dyDescent="0.4">
      <c r="A9" s="32"/>
      <c r="G9" s="35" t="s">
        <v>18</v>
      </c>
      <c r="H9" s="85" t="s">
        <v>25</v>
      </c>
      <c r="I9" s="86"/>
      <c r="J9" s="86"/>
    </row>
    <row r="10" spans="1:10" ht="32.1" customHeight="1" x14ac:dyDescent="0.4">
      <c r="A10" s="32"/>
      <c r="H10" s="40"/>
      <c r="I10" s="40"/>
      <c r="J10" s="40"/>
    </row>
    <row r="11" spans="1:10" ht="29.25" customHeight="1" x14ac:dyDescent="0.4">
      <c r="A11" s="32"/>
      <c r="F11" s="32"/>
      <c r="G11" s="32"/>
    </row>
    <row r="12" spans="1:10" x14ac:dyDescent="0.4">
      <c r="A12" t="s">
        <v>2</v>
      </c>
    </row>
    <row r="13" spans="1:10" ht="19.5" thickBot="1" x14ac:dyDescent="0.45"/>
    <row r="14" spans="1:10" ht="19.5" thickTop="1" x14ac:dyDescent="0.4">
      <c r="A14" s="22"/>
      <c r="B14" s="87" t="s">
        <v>11</v>
      </c>
      <c r="C14" s="88"/>
      <c r="D14" s="89"/>
      <c r="E14" s="87" t="s">
        <v>12</v>
      </c>
      <c r="F14" s="88"/>
      <c r="G14" s="90"/>
      <c r="H14" s="91" t="s">
        <v>13</v>
      </c>
      <c r="I14" s="92"/>
      <c r="J14" s="93"/>
    </row>
    <row r="15" spans="1:10" ht="19.5" x14ac:dyDescent="0.4">
      <c r="A15" s="23"/>
      <c r="B15" s="5" t="s">
        <v>7</v>
      </c>
      <c r="C15" s="6" t="s">
        <v>8</v>
      </c>
      <c r="D15" s="4" t="s">
        <v>9</v>
      </c>
      <c r="E15" s="5" t="s">
        <v>7</v>
      </c>
      <c r="F15" s="6" t="s">
        <v>8</v>
      </c>
      <c r="G15" s="12" t="s">
        <v>9</v>
      </c>
      <c r="H15" s="15" t="s">
        <v>7</v>
      </c>
      <c r="I15" s="6" t="s">
        <v>8</v>
      </c>
      <c r="J15" s="16" t="s">
        <v>9</v>
      </c>
    </row>
    <row r="16" spans="1:10" ht="36" customHeight="1" x14ac:dyDescent="0.4">
      <c r="A16" s="30" t="s">
        <v>3</v>
      </c>
      <c r="B16" s="45" t="s">
        <v>31</v>
      </c>
      <c r="C16" s="43">
        <v>16</v>
      </c>
      <c r="D16" s="7">
        <f>4200*C16</f>
        <v>67200</v>
      </c>
      <c r="E16" s="45" t="s">
        <v>28</v>
      </c>
      <c r="F16" s="9">
        <f>C16</f>
        <v>16</v>
      </c>
      <c r="G16" s="13">
        <f>1800*F16</f>
        <v>28800</v>
      </c>
      <c r="H16" s="46" t="s">
        <v>32</v>
      </c>
      <c r="I16" s="11">
        <f>C16</f>
        <v>16</v>
      </c>
      <c r="J16" s="17">
        <f>2400*I16</f>
        <v>38400</v>
      </c>
    </row>
    <row r="17" spans="1:10" ht="42" x14ac:dyDescent="0.4">
      <c r="A17" s="30" t="s">
        <v>4</v>
      </c>
      <c r="B17" s="1" t="s">
        <v>36</v>
      </c>
      <c r="C17" s="43">
        <v>34</v>
      </c>
      <c r="D17" s="7">
        <f>6500*C17</f>
        <v>221000</v>
      </c>
      <c r="E17" s="1" t="s">
        <v>15</v>
      </c>
      <c r="F17" s="9">
        <f>C17</f>
        <v>34</v>
      </c>
      <c r="G17" s="13">
        <f>2720*F17</f>
        <v>92480</v>
      </c>
      <c r="H17" s="18" t="s">
        <v>33</v>
      </c>
      <c r="I17" s="11">
        <f>C17</f>
        <v>34</v>
      </c>
      <c r="J17" s="17">
        <f>3780*I17</f>
        <v>128520</v>
      </c>
    </row>
    <row r="18" spans="1:10" ht="42" x14ac:dyDescent="0.4">
      <c r="A18" s="30" t="s">
        <v>5</v>
      </c>
      <c r="B18" s="2" t="s">
        <v>37</v>
      </c>
      <c r="C18" s="43">
        <v>27</v>
      </c>
      <c r="D18" s="7">
        <f>8700*C18</f>
        <v>234900</v>
      </c>
      <c r="E18" s="2" t="s">
        <v>16</v>
      </c>
      <c r="F18" s="9">
        <f>C18</f>
        <v>27</v>
      </c>
      <c r="G18" s="13">
        <f>3600*F18</f>
        <v>97200</v>
      </c>
      <c r="H18" s="18" t="s">
        <v>34</v>
      </c>
      <c r="I18" s="11">
        <f>C18</f>
        <v>27</v>
      </c>
      <c r="J18" s="17">
        <f>5100*I18</f>
        <v>137700</v>
      </c>
    </row>
    <row r="19" spans="1:10" ht="42.75" thickBot="1" x14ac:dyDescent="0.45">
      <c r="A19" s="31" t="s">
        <v>6</v>
      </c>
      <c r="B19" s="3" t="s">
        <v>38</v>
      </c>
      <c r="C19" s="44">
        <v>21</v>
      </c>
      <c r="D19" s="8">
        <f>12200*C19</f>
        <v>256200</v>
      </c>
      <c r="E19" s="3" t="s">
        <v>17</v>
      </c>
      <c r="F19" s="10">
        <f>C19</f>
        <v>21</v>
      </c>
      <c r="G19" s="14">
        <f>5000*F19</f>
        <v>105000</v>
      </c>
      <c r="H19" s="19" t="s">
        <v>35</v>
      </c>
      <c r="I19" s="20">
        <f>C19</f>
        <v>21</v>
      </c>
      <c r="J19" s="21">
        <f>7200*I19</f>
        <v>151200</v>
      </c>
    </row>
    <row r="20" spans="1:10" ht="20.25" thickTop="1" thickBot="1" x14ac:dyDescent="0.45">
      <c r="B20" s="24" t="s">
        <v>14</v>
      </c>
      <c r="C20" s="25">
        <f>SUM(C16:C19)</f>
        <v>98</v>
      </c>
      <c r="D20" s="26">
        <f>SUM(D16:D19)</f>
        <v>779300</v>
      </c>
      <c r="E20" s="24" t="s">
        <v>14</v>
      </c>
      <c r="F20" s="25">
        <f>SUM(F16:F19)</f>
        <v>98</v>
      </c>
      <c r="G20" s="26">
        <f>SUM(G16:G19)</f>
        <v>323480</v>
      </c>
      <c r="H20" s="27" t="s">
        <v>14</v>
      </c>
      <c r="I20" s="28">
        <f>SUM(I16:I19)</f>
        <v>98</v>
      </c>
      <c r="J20" s="29">
        <f>SUM(J16:J19)</f>
        <v>455820</v>
      </c>
    </row>
    <row r="21" spans="1:10" ht="9.9499999999999993" customHeight="1" thickBot="1" x14ac:dyDescent="0.45">
      <c r="B21" s="55"/>
      <c r="C21" s="56"/>
      <c r="D21" s="57"/>
      <c r="E21" s="55"/>
      <c r="F21" s="56"/>
      <c r="G21" s="57"/>
      <c r="H21" s="58"/>
      <c r="I21" s="59"/>
      <c r="J21" s="60"/>
    </row>
    <row r="22" spans="1:10" ht="32.1" customHeight="1" thickBot="1" x14ac:dyDescent="0.45">
      <c r="A22" s="63" t="s">
        <v>39</v>
      </c>
      <c r="B22" s="64" t="s">
        <v>40</v>
      </c>
      <c r="C22" s="65">
        <v>2</v>
      </c>
      <c r="D22" s="66">
        <f>500*C22</f>
        <v>1000</v>
      </c>
      <c r="E22" s="70" t="s">
        <v>41</v>
      </c>
      <c r="F22" s="67" t="s">
        <v>41</v>
      </c>
      <c r="G22" s="71" t="s">
        <v>41</v>
      </c>
      <c r="H22" s="72" t="s">
        <v>42</v>
      </c>
      <c r="I22" s="68">
        <f>C22</f>
        <v>2</v>
      </c>
      <c r="J22" s="69">
        <f>500*I22</f>
        <v>1000</v>
      </c>
    </row>
    <row r="23" spans="1:10" ht="9.9499999999999993" customHeight="1" thickBot="1" x14ac:dyDescent="0.45">
      <c r="A23" s="36"/>
      <c r="B23" s="78"/>
      <c r="C23" s="79"/>
      <c r="D23" s="80"/>
      <c r="E23" s="73"/>
      <c r="F23" s="74"/>
      <c r="G23" s="75"/>
      <c r="H23" s="76"/>
      <c r="I23" s="59"/>
      <c r="J23" s="77"/>
    </row>
    <row r="24" spans="1:10" ht="32.25" customHeight="1" thickBot="1" x14ac:dyDescent="0.45">
      <c r="A24" s="36"/>
      <c r="B24" s="78"/>
      <c r="C24" s="79"/>
      <c r="D24" s="80"/>
      <c r="E24" s="73"/>
      <c r="F24" s="74"/>
      <c r="G24" s="75"/>
      <c r="H24" s="101" t="s">
        <v>43</v>
      </c>
      <c r="I24" s="101"/>
      <c r="J24" s="81">
        <f>J20+J22</f>
        <v>456820</v>
      </c>
    </row>
    <row r="26" spans="1:10" ht="18.75" customHeight="1" x14ac:dyDescent="0.4">
      <c r="A26" s="94" t="s">
        <v>20</v>
      </c>
      <c r="B26" s="94"/>
      <c r="C26" s="95">
        <f>J24</f>
        <v>456820</v>
      </c>
      <c r="D26" s="96"/>
      <c r="E26" s="97" t="s">
        <v>26</v>
      </c>
      <c r="F26" s="97"/>
      <c r="G26" s="97"/>
      <c r="H26" s="97"/>
      <c r="I26" s="97"/>
      <c r="J26" s="97"/>
    </row>
    <row r="27" spans="1:10" ht="18.75" customHeight="1" x14ac:dyDescent="0.4">
      <c r="A27" s="38"/>
      <c r="B27" s="38"/>
      <c r="C27" s="39"/>
      <c r="D27" s="36"/>
      <c r="E27" s="37"/>
      <c r="F27" s="37"/>
      <c r="G27" s="37"/>
      <c r="H27" s="37"/>
      <c r="I27" s="37"/>
      <c r="J27" s="37"/>
    </row>
    <row r="28" spans="1:10" ht="18.75" customHeight="1" x14ac:dyDescent="0.4">
      <c r="A28" s="38"/>
      <c r="B28" s="38"/>
      <c r="C28" s="39"/>
      <c r="D28" s="36"/>
      <c r="E28" s="37"/>
      <c r="F28" s="37"/>
      <c r="G28" s="37"/>
      <c r="H28" s="37"/>
      <c r="I28" s="37"/>
      <c r="J28" s="37"/>
    </row>
    <row r="29" spans="1:10" ht="38.25" customHeight="1" x14ac:dyDescent="0.4">
      <c r="A29" s="98" t="s">
        <v>44</v>
      </c>
      <c r="B29" s="99"/>
      <c r="C29" s="99"/>
      <c r="D29" s="99"/>
      <c r="E29" s="99"/>
      <c r="F29" s="99"/>
      <c r="G29" s="99"/>
      <c r="H29" s="99"/>
      <c r="I29" s="99"/>
      <c r="J29" s="100"/>
    </row>
    <row r="30" spans="1:10" x14ac:dyDescent="0.4">
      <c r="A30" t="s">
        <v>21</v>
      </c>
    </row>
    <row r="31" spans="1:10" ht="206.25" customHeight="1" x14ac:dyDescent="0.4">
      <c r="A31" s="82" t="s">
        <v>27</v>
      </c>
      <c r="B31" s="83"/>
      <c r="C31" s="83"/>
      <c r="D31" s="83"/>
      <c r="E31" s="83"/>
      <c r="F31" s="83"/>
      <c r="G31" s="83"/>
      <c r="H31" s="83"/>
      <c r="I31" s="83"/>
      <c r="J31" s="84"/>
    </row>
  </sheetData>
  <sheetProtection algorithmName="SHA-512" hashValue="ZcuJ1ZKJpl6OtcESDoyCD+0TB2AcKG6hx3VNBFHRwMcnxDp2eVvXpK6CqemuQXsXQzuF3d38p3+xCZXGDftuzw==" saltValue="svaEKccLPcb/Js9iRi33Sw==" spinCount="100000" sheet="1" objects="1" scenarios="1"/>
  <mergeCells count="16">
    <mergeCell ref="H8:J8"/>
    <mergeCell ref="A2:J2"/>
    <mergeCell ref="A4:J4"/>
    <mergeCell ref="A5:J5"/>
    <mergeCell ref="A6:E6"/>
    <mergeCell ref="A7:E7"/>
    <mergeCell ref="A31:J31"/>
    <mergeCell ref="H9:J9"/>
    <mergeCell ref="B14:D14"/>
    <mergeCell ref="E14:G14"/>
    <mergeCell ref="H14:J14"/>
    <mergeCell ref="A26:B26"/>
    <mergeCell ref="C26:D26"/>
    <mergeCell ref="E26:J26"/>
    <mergeCell ref="A29:J29"/>
    <mergeCell ref="H24:I24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&amp;R&amp;8 2024更新-03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F6CA9-5B33-40C9-A8FB-D2557BF94F21}">
  <sheetPr>
    <pageSetUpPr fitToPage="1"/>
  </sheetPr>
  <dimension ref="A2:J31"/>
  <sheetViews>
    <sheetView showGridLines="0" showZeros="0" tabSelected="1" zoomScale="90" zoomScaleNormal="90" workbookViewId="0"/>
  </sheetViews>
  <sheetFormatPr defaultRowHeight="18.75" x14ac:dyDescent="0.4"/>
  <cols>
    <col min="1" max="1" width="14.625" customWidth="1"/>
    <col min="2" max="2" width="14.125" bestFit="1" customWidth="1"/>
    <col min="3" max="3" width="5.75" bestFit="1" customWidth="1"/>
    <col min="4" max="4" width="8.875" bestFit="1" customWidth="1"/>
    <col min="5" max="5" width="14.125" bestFit="1" customWidth="1"/>
    <col min="6" max="6" width="5.75" bestFit="1" customWidth="1"/>
    <col min="7" max="7" width="10" bestFit="1" customWidth="1"/>
    <col min="8" max="8" width="14.125" bestFit="1" customWidth="1"/>
    <col min="9" max="9" width="5.75" bestFit="1" customWidth="1"/>
    <col min="10" max="10" width="11.5" bestFit="1" customWidth="1"/>
  </cols>
  <sheetData>
    <row r="2" spans="1:10" x14ac:dyDescent="0.4">
      <c r="A2" s="111" t="s">
        <v>29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x14ac:dyDescent="0.4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ht="22.5" x14ac:dyDescent="0.4">
      <c r="A4" s="106" t="s">
        <v>0</v>
      </c>
      <c r="B4" s="106"/>
      <c r="C4" s="106"/>
      <c r="D4" s="106"/>
      <c r="E4" s="106"/>
      <c r="F4" s="106"/>
      <c r="G4" s="106"/>
      <c r="H4" s="106"/>
      <c r="I4" s="106"/>
      <c r="J4" s="106"/>
    </row>
    <row r="5" spans="1:10" x14ac:dyDescent="0.4">
      <c r="A5" s="107" t="s">
        <v>23</v>
      </c>
      <c r="B5" s="107"/>
      <c r="C5" s="107"/>
      <c r="D5" s="107"/>
      <c r="E5" s="107"/>
      <c r="F5" s="107"/>
      <c r="G5" s="107"/>
      <c r="H5" s="107"/>
      <c r="I5" s="107"/>
      <c r="J5" s="107"/>
    </row>
    <row r="6" spans="1:10" s="33" customFormat="1" ht="37.5" customHeight="1" x14ac:dyDescent="0.4">
      <c r="A6" s="108" t="s">
        <v>1</v>
      </c>
      <c r="B6" s="109"/>
      <c r="C6" s="109"/>
      <c r="D6" s="109"/>
      <c r="E6" s="109"/>
    </row>
    <row r="7" spans="1:10" ht="40.5" customHeight="1" x14ac:dyDescent="0.4">
      <c r="A7" s="110" t="s">
        <v>10</v>
      </c>
      <c r="B7" s="110"/>
      <c r="C7" s="110"/>
      <c r="D7" s="110"/>
      <c r="E7" s="110"/>
    </row>
    <row r="8" spans="1:10" ht="32.1" customHeight="1" x14ac:dyDescent="0.4">
      <c r="A8" s="32"/>
      <c r="G8" s="34" t="s">
        <v>19</v>
      </c>
      <c r="H8" s="112"/>
      <c r="I8" s="112"/>
      <c r="J8" s="112"/>
    </row>
    <row r="9" spans="1:10" ht="32.1" customHeight="1" x14ac:dyDescent="0.4">
      <c r="A9" s="32"/>
      <c r="G9" s="35" t="s">
        <v>18</v>
      </c>
      <c r="H9" s="113"/>
      <c r="I9" s="113"/>
      <c r="J9" s="113"/>
    </row>
    <row r="10" spans="1:10" ht="32.1" customHeight="1" x14ac:dyDescent="0.4">
      <c r="A10" s="32"/>
      <c r="H10" s="40"/>
      <c r="I10" s="40"/>
      <c r="J10" s="40"/>
    </row>
    <row r="11" spans="1:10" ht="29.25" customHeight="1" x14ac:dyDescent="0.4">
      <c r="A11" s="32"/>
      <c r="F11" s="32"/>
      <c r="G11" s="32"/>
    </row>
    <row r="12" spans="1:10" x14ac:dyDescent="0.4">
      <c r="A12" t="s">
        <v>2</v>
      </c>
    </row>
    <row r="13" spans="1:10" ht="19.5" thickBot="1" x14ac:dyDescent="0.45"/>
    <row r="14" spans="1:10" ht="19.5" thickTop="1" x14ac:dyDescent="0.4">
      <c r="A14" s="22"/>
      <c r="B14" s="87" t="s">
        <v>11</v>
      </c>
      <c r="C14" s="88"/>
      <c r="D14" s="89"/>
      <c r="E14" s="87" t="s">
        <v>12</v>
      </c>
      <c r="F14" s="88"/>
      <c r="G14" s="90"/>
      <c r="H14" s="91" t="s">
        <v>13</v>
      </c>
      <c r="I14" s="92"/>
      <c r="J14" s="93"/>
    </row>
    <row r="15" spans="1:10" ht="19.5" x14ac:dyDescent="0.4">
      <c r="A15" s="23"/>
      <c r="B15" s="5" t="s">
        <v>7</v>
      </c>
      <c r="C15" s="6" t="s">
        <v>8</v>
      </c>
      <c r="D15" s="4" t="s">
        <v>9</v>
      </c>
      <c r="E15" s="5" t="s">
        <v>7</v>
      </c>
      <c r="F15" s="6" t="s">
        <v>8</v>
      </c>
      <c r="G15" s="12" t="s">
        <v>9</v>
      </c>
      <c r="H15" s="15" t="s">
        <v>7</v>
      </c>
      <c r="I15" s="6" t="s">
        <v>8</v>
      </c>
      <c r="J15" s="16" t="s">
        <v>9</v>
      </c>
    </row>
    <row r="16" spans="1:10" ht="36" customHeight="1" x14ac:dyDescent="0.4">
      <c r="A16" s="30" t="s">
        <v>3</v>
      </c>
      <c r="B16" s="45" t="s">
        <v>31</v>
      </c>
      <c r="C16" s="41"/>
      <c r="D16" s="47">
        <f>4200*C16</f>
        <v>0</v>
      </c>
      <c r="E16" s="45" t="s">
        <v>28</v>
      </c>
      <c r="F16" s="9">
        <f>C16</f>
        <v>0</v>
      </c>
      <c r="G16" s="50">
        <f>1800*F16</f>
        <v>0</v>
      </c>
      <c r="H16" s="46" t="s">
        <v>32</v>
      </c>
      <c r="I16" s="11">
        <f>C16</f>
        <v>0</v>
      </c>
      <c r="J16" s="52">
        <f>2400*I16</f>
        <v>0</v>
      </c>
    </row>
    <row r="17" spans="1:10" ht="42" x14ac:dyDescent="0.4">
      <c r="A17" s="30" t="s">
        <v>4</v>
      </c>
      <c r="B17" s="1" t="s">
        <v>36</v>
      </c>
      <c r="C17" s="41"/>
      <c r="D17" s="47">
        <f>6500*C17</f>
        <v>0</v>
      </c>
      <c r="E17" s="1" t="s">
        <v>15</v>
      </c>
      <c r="F17" s="9">
        <f>C17</f>
        <v>0</v>
      </c>
      <c r="G17" s="50">
        <f>2720*F17</f>
        <v>0</v>
      </c>
      <c r="H17" s="18" t="s">
        <v>33</v>
      </c>
      <c r="I17" s="11">
        <f>C17</f>
        <v>0</v>
      </c>
      <c r="J17" s="52">
        <f>3780*I17</f>
        <v>0</v>
      </c>
    </row>
    <row r="18" spans="1:10" ht="42" x14ac:dyDescent="0.4">
      <c r="A18" s="30" t="s">
        <v>5</v>
      </c>
      <c r="B18" s="2" t="s">
        <v>37</v>
      </c>
      <c r="C18" s="41"/>
      <c r="D18" s="47">
        <f>8700*C18</f>
        <v>0</v>
      </c>
      <c r="E18" s="2" t="s">
        <v>16</v>
      </c>
      <c r="F18" s="9">
        <f>C18</f>
        <v>0</v>
      </c>
      <c r="G18" s="50">
        <f>3600*F18</f>
        <v>0</v>
      </c>
      <c r="H18" s="18" t="s">
        <v>34</v>
      </c>
      <c r="I18" s="11">
        <f>C18</f>
        <v>0</v>
      </c>
      <c r="J18" s="52">
        <f>5100*I18</f>
        <v>0</v>
      </c>
    </row>
    <row r="19" spans="1:10" ht="42.75" thickBot="1" x14ac:dyDescent="0.45">
      <c r="A19" s="31" t="s">
        <v>6</v>
      </c>
      <c r="B19" s="3" t="s">
        <v>38</v>
      </c>
      <c r="C19" s="42"/>
      <c r="D19" s="48">
        <f>12200*C19</f>
        <v>0</v>
      </c>
      <c r="E19" s="3" t="s">
        <v>17</v>
      </c>
      <c r="F19" s="10">
        <f>C19</f>
        <v>0</v>
      </c>
      <c r="G19" s="51">
        <f>5000*F19</f>
        <v>0</v>
      </c>
      <c r="H19" s="19" t="s">
        <v>35</v>
      </c>
      <c r="I19" s="20">
        <f>C19</f>
        <v>0</v>
      </c>
      <c r="J19" s="53">
        <f>7200*I19</f>
        <v>0</v>
      </c>
    </row>
    <row r="20" spans="1:10" ht="20.25" thickTop="1" thickBot="1" x14ac:dyDescent="0.45">
      <c r="B20" s="24" t="s">
        <v>14</v>
      </c>
      <c r="C20" s="25">
        <f>SUM(C16:C19)</f>
        <v>0</v>
      </c>
      <c r="D20" s="49">
        <f>SUM(D16:D19)</f>
        <v>0</v>
      </c>
      <c r="E20" s="24" t="s">
        <v>14</v>
      </c>
      <c r="F20" s="25">
        <f>SUM(F16:F19)</f>
        <v>0</v>
      </c>
      <c r="G20" s="61">
        <f>SUM(G16:G19)</f>
        <v>0</v>
      </c>
      <c r="H20" s="62" t="s">
        <v>14</v>
      </c>
      <c r="I20" s="28">
        <f>SUM(I16:I19)</f>
        <v>0</v>
      </c>
      <c r="J20" s="54">
        <f>SUM(J16:J19)</f>
        <v>0</v>
      </c>
    </row>
    <row r="21" spans="1:10" ht="9.9499999999999993" customHeight="1" thickBot="1" x14ac:dyDescent="0.45">
      <c r="B21" s="55"/>
      <c r="C21" s="56"/>
      <c r="D21" s="57"/>
      <c r="E21" s="55"/>
      <c r="F21" s="56"/>
      <c r="G21" s="57"/>
      <c r="H21" s="58"/>
      <c r="I21" s="59"/>
      <c r="J21" s="60"/>
    </row>
    <row r="22" spans="1:10" ht="32.1" customHeight="1" thickBot="1" x14ac:dyDescent="0.45">
      <c r="A22" s="63" t="s">
        <v>39</v>
      </c>
      <c r="B22" s="64" t="s">
        <v>40</v>
      </c>
      <c r="C22" s="65"/>
      <c r="D22" s="66">
        <f>500*C22</f>
        <v>0</v>
      </c>
      <c r="E22" s="70" t="s">
        <v>41</v>
      </c>
      <c r="F22" s="67" t="s">
        <v>41</v>
      </c>
      <c r="G22" s="71" t="s">
        <v>41</v>
      </c>
      <c r="H22" s="72" t="s">
        <v>42</v>
      </c>
      <c r="I22" s="68">
        <f>C22</f>
        <v>0</v>
      </c>
      <c r="J22" s="69">
        <f>500*I22</f>
        <v>0</v>
      </c>
    </row>
    <row r="23" spans="1:10" ht="9.9499999999999993" customHeight="1" thickBot="1" x14ac:dyDescent="0.45">
      <c r="A23" s="36"/>
      <c r="B23" s="78"/>
      <c r="C23" s="79"/>
      <c r="D23" s="80"/>
      <c r="E23" s="73"/>
      <c r="F23" s="74"/>
      <c r="G23" s="75"/>
      <c r="H23" s="76"/>
      <c r="I23" s="59"/>
      <c r="J23" s="77"/>
    </row>
    <row r="24" spans="1:10" ht="32.25" customHeight="1" thickBot="1" x14ac:dyDescent="0.45">
      <c r="A24" s="36"/>
      <c r="B24" s="78"/>
      <c r="C24" s="79"/>
      <c r="D24" s="80"/>
      <c r="E24" s="73"/>
      <c r="F24" s="74"/>
      <c r="G24" s="75"/>
      <c r="H24" s="101" t="s">
        <v>43</v>
      </c>
      <c r="I24" s="101"/>
      <c r="J24" s="81">
        <f>J20+J22</f>
        <v>0</v>
      </c>
    </row>
    <row r="26" spans="1:10" ht="18.75" customHeight="1" x14ac:dyDescent="0.4">
      <c r="A26" s="94" t="s">
        <v>20</v>
      </c>
      <c r="B26" s="94"/>
      <c r="C26" s="95">
        <f>J24</f>
        <v>0</v>
      </c>
      <c r="D26" s="96"/>
      <c r="E26" s="114" t="s">
        <v>22</v>
      </c>
      <c r="F26" s="114"/>
      <c r="G26" s="114"/>
      <c r="H26" s="114"/>
      <c r="I26" s="114"/>
      <c r="J26" s="114"/>
    </row>
    <row r="27" spans="1:10" ht="18.75" customHeight="1" x14ac:dyDescent="0.4">
      <c r="A27" s="38"/>
      <c r="B27" s="38"/>
      <c r="C27" s="39"/>
      <c r="D27" s="36"/>
      <c r="E27" s="37"/>
      <c r="F27" s="37"/>
      <c r="G27" s="37"/>
      <c r="H27" s="37"/>
      <c r="I27" s="37"/>
      <c r="J27" s="37"/>
    </row>
    <row r="28" spans="1:10" ht="18.75" customHeight="1" x14ac:dyDescent="0.4">
      <c r="A28" s="38"/>
      <c r="B28" s="38"/>
      <c r="C28" s="39"/>
      <c r="D28" s="36"/>
      <c r="E28" s="37"/>
      <c r="F28" s="37"/>
      <c r="G28" s="37"/>
      <c r="H28" s="37"/>
      <c r="I28" s="37"/>
      <c r="J28" s="37"/>
    </row>
    <row r="29" spans="1:10" ht="38.25" customHeight="1" x14ac:dyDescent="0.4">
      <c r="A29" s="98" t="s">
        <v>44</v>
      </c>
      <c r="B29" s="99"/>
      <c r="C29" s="99"/>
      <c r="D29" s="99"/>
      <c r="E29" s="99"/>
      <c r="F29" s="99"/>
      <c r="G29" s="99"/>
      <c r="H29" s="99"/>
      <c r="I29" s="99"/>
      <c r="J29" s="100"/>
    </row>
    <row r="30" spans="1:10" x14ac:dyDescent="0.4">
      <c r="A30" t="s">
        <v>21</v>
      </c>
    </row>
    <row r="31" spans="1:10" ht="261" customHeight="1" x14ac:dyDescent="0.4">
      <c r="A31" s="115"/>
      <c r="B31" s="116"/>
      <c r="C31" s="116"/>
      <c r="D31" s="116"/>
      <c r="E31" s="116"/>
      <c r="F31" s="116"/>
      <c r="G31" s="116"/>
      <c r="H31" s="116"/>
      <c r="I31" s="116"/>
      <c r="J31" s="117"/>
    </row>
  </sheetData>
  <sheetProtection algorithmName="SHA-512" hashValue="vt5kNxpR80Ihe6uBfB7Blk67YLtdAMvsM+cVHlzClJLQxK1Fj+O0mQoWJQJu8KIpIfzijwglak4gPmk22nizsA==" saltValue="mBaI0QxNLGehkr4F9aJqUA==" spinCount="100000" sheet="1" objects="1" scenarios="1"/>
  <customSheetViews>
    <customSheetView guid="{84F068DA-B8CE-4772-B226-2DD131400614}" showPageBreaks="1" showGridLines="0" fitToPage="1" printArea="1" topLeftCell="A14">
      <selection sqref="A1:J27"/>
      <pageMargins left="0.70866141732283472" right="0.70866141732283472" top="0.74803149606299213" bottom="0.74803149606299213" header="0.31496062992125984" footer="0.31496062992125984"/>
      <printOptions horizontalCentered="1"/>
      <pageSetup paperSize="9" scale="84" orientation="portrait" verticalDpi="0" r:id="rId1"/>
      <headerFooter>
        <oddFooter>&amp;R&amp;8 2023更新-01</oddFooter>
      </headerFooter>
    </customSheetView>
  </customSheetViews>
  <mergeCells count="16">
    <mergeCell ref="H9:J9"/>
    <mergeCell ref="A26:B26"/>
    <mergeCell ref="E26:J26"/>
    <mergeCell ref="C26:D26"/>
    <mergeCell ref="A31:J31"/>
    <mergeCell ref="B14:D14"/>
    <mergeCell ref="E14:G14"/>
    <mergeCell ref="H14:J14"/>
    <mergeCell ref="A29:J29"/>
    <mergeCell ref="H24:I24"/>
    <mergeCell ref="A4:J4"/>
    <mergeCell ref="A2:J2"/>
    <mergeCell ref="A6:E6"/>
    <mergeCell ref="A7:E7"/>
    <mergeCell ref="H8:J8"/>
    <mergeCell ref="A5:J5"/>
  </mergeCells>
  <phoneticPr fontId="4"/>
  <printOptions horizontalCentered="1"/>
  <pageMargins left="0.31496062992125984" right="0.31496062992125984" top="0.55118110236220474" bottom="0.55118110236220474" header="0.31496062992125984" footer="0.31496062992125984"/>
  <pageSetup paperSize="9" scale="74" orientation="portrait" r:id="rId2"/>
  <headerFooter>
    <oddFooter>&amp;R&amp;8 2024更新-03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更新申請書記入例</vt:lpstr>
      <vt:lpstr>2024更新申請書</vt:lpstr>
      <vt:lpstr>'2024更新申請書'!Print_Area</vt:lpstr>
      <vt:lpstr>更新申請書記入例!Print_Area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更新申請書（都道府県協会用）</dc:title>
  <dc:creator>一般社団法人日本インディアカ協会</dc:creator>
  <cp:lastModifiedBy>ooba@japan-indiaca.com</cp:lastModifiedBy>
  <cp:lastPrinted>2024-01-25T02:04:11Z</cp:lastPrinted>
  <dcterms:created xsi:type="dcterms:W3CDTF">2023-01-02T07:42:49Z</dcterms:created>
  <dcterms:modified xsi:type="dcterms:W3CDTF">2024-01-26T02:49:55Z</dcterms:modified>
</cp:coreProperties>
</file>